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9"/>
  <workbookPr/>
  <mc:AlternateContent xmlns:mc="http://schemas.openxmlformats.org/markup-compatibility/2006">
    <mc:Choice Requires="x15">
      <x15ac:absPath xmlns:x15ac="http://schemas.microsoft.com/office/spreadsheetml/2010/11/ac" url="/Users/user/Downloads/"/>
    </mc:Choice>
  </mc:AlternateContent>
  <xr:revisionPtr revIDLastSave="0" documentId="13_ncr:1_{8F4FF578-F612-474D-BCDC-B30D9CB4AE98}" xr6:coauthVersionLast="47" xr6:coauthVersionMax="47" xr10:uidLastSave="{00000000-0000-0000-0000-000000000000}"/>
  <bookViews>
    <workbookView xWindow="0" yWindow="500" windowWidth="33600" windowHeight="20500" xr2:uid="{00000000-000D-0000-FFFF-FFFF00000000}"/>
  </bookViews>
  <sheets>
    <sheet name="売上構成分析" sheetId="1" r:id="rId1"/>
  </sheets>
  <definedNames>
    <definedName name="_xlchart.v2.0" hidden="1">売上構成分析!$B$10</definedName>
    <definedName name="_xlchart.v2.1" hidden="1">売上構成分析!$B$11</definedName>
    <definedName name="_xlchart.v2.2" hidden="1">売上構成分析!$B$8</definedName>
    <definedName name="_xlchart.v2.3" hidden="1">売上構成分析!$B$9</definedName>
    <definedName name="_xlchart.v2.4" hidden="1">売上構成分析!$C$10:$N$10</definedName>
    <definedName name="_xlchart.v2.5" hidden="1">売上構成分析!$C$11:$N$11</definedName>
    <definedName name="_xlchart.v2.6" hidden="1">売上構成分析!$C$7:$N$7</definedName>
    <definedName name="_xlchart.v2.7" hidden="1">売上構成分析!$C$8:$N$8</definedName>
    <definedName name="_xlchart.v2.8" hidden="1">売上構成分析!$C$9:$N$9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9" i="1" l="1"/>
  <c r="F21" i="1"/>
  <c r="E21" i="1"/>
  <c r="D21" i="1"/>
  <c r="C21" i="1"/>
  <c r="G20" i="1"/>
  <c r="J20" i="1" s="1"/>
  <c r="G19" i="1"/>
  <c r="H19" i="1" s="1"/>
  <c r="G18" i="1"/>
  <c r="I18" i="1" s="1"/>
  <c r="G17" i="1"/>
  <c r="J17" i="1" s="1"/>
  <c r="G16" i="1"/>
  <c r="N12" i="1"/>
  <c r="M12" i="1"/>
  <c r="L12" i="1"/>
  <c r="K12" i="1"/>
  <c r="J12" i="1"/>
  <c r="I12" i="1"/>
  <c r="H12" i="1"/>
  <c r="G12" i="1"/>
  <c r="F12" i="1"/>
  <c r="E12" i="1"/>
  <c r="D12" i="1"/>
  <c r="C12" i="1"/>
  <c r="O11" i="1"/>
  <c r="O10" i="1"/>
  <c r="O8" i="1"/>
  <c r="G21" i="1" l="1"/>
  <c r="E29" i="1" s="1"/>
  <c r="J16" i="1"/>
  <c r="H16" i="1"/>
  <c r="I16" i="1"/>
  <c r="O12" i="1"/>
  <c r="C26" i="1" s="1"/>
  <c r="C29" i="1"/>
  <c r="J18" i="1"/>
  <c r="I19" i="1"/>
  <c r="H17" i="1"/>
  <c r="J19" i="1"/>
  <c r="I17" i="1"/>
  <c r="H20" i="1"/>
  <c r="I20" i="1"/>
  <c r="H18" i="1"/>
  <c r="C28" i="1" l="1"/>
  <c r="E28" i="1"/>
  <c r="E26" i="1"/>
  <c r="P9" i="1"/>
  <c r="P11" i="1"/>
  <c r="P12" i="1"/>
  <c r="C25" i="1"/>
  <c r="P8" i="1"/>
  <c r="P10" i="1"/>
  <c r="K20" i="1"/>
  <c r="K18" i="1"/>
  <c r="K19" i="1"/>
  <c r="K16" i="1"/>
  <c r="K17" i="1"/>
</calcChain>
</file>

<file path=xl/sharedStrings.xml><?xml version="1.0" encoding="utf-8"?>
<sst xmlns="http://schemas.openxmlformats.org/spreadsheetml/2006/main" count="100" uniqueCount="85">
  <si>
    <t>不動産仲介 売上構成分析テンプレート</t>
  </si>
  <si>
    <t>反響・紹介・リピートのチャネル別・担当者別・月別集計 | バリューアップCMO視点で企業価値を可視化</t>
  </si>
  <si>
    <t>【使い方】青字セルに自社の数字を入力してください。自動で合計・構成比・チャネル別分析が計算されます。</t>
  </si>
  <si>
    <t>チャネル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</si>
  <si>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</si>
  <si>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</si>
  <si>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</si>
  <si>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</si>
  <si>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</si>
  <si>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</si>
  <si>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</si>
  <si>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</si>
  <si>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</si>
  <si>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</si>
  <si>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</si>
  <si>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</si>
  <si>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合計</t>
  </si>
  <si>
    <t>構成比</t>
  </si>
  <si>
    <t>反響（ポータル等）</t>
  </si>
  <si>
    <t>紹介（顧客・業者）</t>
  </si>
  <si>
    <t>リピート（既存顧客）</t>
  </si>
  <si>
    <t>その他</t>
  </si>
  <si>
    <t>② 担当者別 × チャネル別 売上集計（年間合計・円）</t>
  </si>
  <si>
    <t>担当者名</t>
  </si>
  <si>
    <t>反響</t>
  </si>
  <si>
    <t>紹介</t>
  </si>
  <si>
    <t>リピート</t>
  </si>
  <si>
    <t>反響比率</t>
  </si>
  <si>
    <t>紹介比率</t>
  </si>
  <si>
    <t>リピ比率</t>
  </si>
  <si>
    <t>全体構成比</t>
  </si>
  <si>
    <t>担当者1</t>
  </si>
  <si>
    <t>担当者2</t>
  </si>
  <si>
    <t>担当者3</t>
  </si>
  <si>
    <t>担当者4</t>
  </si>
  <si>
    <t>担当者5</t>
  </si>
  <si>
    <t>100.0%</t>
  </si>
  <si>
    <t>③ 売上構成 KPIサマリー ＆ M&amp;A視点リスク評価</t>
  </si>
  <si>
    <t>KPI項目</t>
  </si>
  <si>
    <t>自社値（自動計算）</t>
  </si>
  <si>
    <t>業界参考値</t>
  </si>
  <si>
    <t>差分</t>
  </si>
  <si>
    <t>リスク判定</t>
  </si>
  <si>
    <t>年間総売上（円）</t>
  </si>
  <si>
    <t>—</t>
  </si>
  <si>
    <t>紹介依存度</t>
  </si>
  <si>
    <t>30%以下</t>
  </si>
  <si>
    <t>反響成約率（目標入力）</t>
  </si>
  <si>
    <t>3〜8%</t>
  </si>
  <si>
    <t>リピート比率</t>
  </si>
  <si>
    <t>10%以上</t>
  </si>
  <si>
    <t>売上集中度（Top担当者）</t>
  </si>
  <si>
    <t>40%以下</t>
  </si>
  <si>
    <t>④ M&amp;A・事業承継前 売上構造チェックリスト（5項目診断）</t>
  </si>
  <si>
    <t>チェック項目</t>
  </si>
  <si>
    <t>該当</t>
  </si>
  <si>
    <t>重要度</t>
  </si>
  <si>
    <t>リスク内容</t>
  </si>
  <si>
    <t>反響・紹介・リピートの構成比を月次で把握している</t>
  </si>
  <si>
    <t>□ Yes  □ No</t>
  </si>
  <si>
    <t>★★★</t>
  </si>
  <si>
    <t>未把握→M&amp;A査定時に「再現性不明」と評価され倍率低下</t>
  </si>
  <si>
    <t>チャネル別の成約率を計測・記録している</t>
  </si>
  <si>
    <t>未計測→広告費配分の最適化が不可能。機会損失が継続</t>
  </si>
  <si>
    <t>特定業者・人物への紹介依存が売上の50%未満である</t>
  </si>
  <si>
    <t>50%超→キーパーソン1名の離脱で売上が半減するリスク</t>
  </si>
  <si>
    <t>売上上位3チャネルの構成比を経営陣が把握している</t>
  </si>
  <si>
    <t>未把握→集中リスクが見えず対策不能</t>
  </si>
  <si>
    <t>来月の売上見通しをデータ根拠で説明できる</t>
  </si>
  <si>
    <t>「感覚」依存→買い手・後継者への説明責任を果たせない</t>
  </si>
  <si>
    <t>⑤ 活用ガイド ＆ 次のアクション</t>
  </si>
  <si>
    <t>STEP 1</t>
  </si>
  <si>
    <t>【入力】①の青字セルに、月別×チャネル別の売上を入力してください（円単位）</t>
  </si>
  <si>
    <t>STEP 2</t>
  </si>
  <si>
    <t>【確認】②の担当者別集計に各担当者の年間成約額を入力してください</t>
  </si>
  <si>
    <t>STEP 3</t>
  </si>
  <si>
    <t>【分析】③のKPIサマリーで「⚠ 高リスク」が出た項目を優先課題として特定してください</t>
  </si>
  <si>
    <t>STEP 4</t>
  </si>
  <si>
    <t>【判断】④のチェックリストで「No」が3つ以上あれば、売上構造の見直しが急務です</t>
  </si>
  <si>
    <t>次のアクション</t>
  </si>
  <si>
    <t>【60分無料】売上構造診断（オンライン）｜バリューアップCMO視点でM&amp;A査定への影響を無料試算 → WEBCOS</t>
  </si>
  <si>
    <t>Source: WEBCOS バリューアップCMO | 不動産仲介 売上構成分析テンプレート | Generated: 2026-05-01 | 数字はサンプル値。自社の実績に差し替えてご利用ください。</t>
  </si>
  <si>
    <t>□ Yes  □ No</t>
    <phoneticPr fontId="8"/>
  </si>
  <si>
    <t>★★</t>
    <phoneticPr fontId="8"/>
  </si>
  <si>
    <r>
      <t xml:space="preserve">① </t>
    </r>
    <r>
      <rPr>
        <b/>
        <sz val="11"/>
        <color rgb="FFFFFFFF"/>
        <rFont val="MS Gothic"/>
        <family val="2"/>
        <charset val="128"/>
      </rPr>
      <t>月別</t>
    </r>
    <r>
      <rPr>
        <b/>
        <sz val="11"/>
        <color rgb="FFFFFFFF"/>
        <rFont val="Calibri"/>
        <family val="2"/>
      </rPr>
      <t xml:space="preserve"> × </t>
    </r>
    <r>
      <rPr>
        <b/>
        <sz val="11"/>
        <color rgb="FFFFFFFF"/>
        <rFont val="MS Gothic"/>
        <family val="2"/>
        <charset val="128"/>
      </rPr>
      <t>チャネル別</t>
    </r>
    <r>
      <rPr>
        <b/>
        <sz val="11"/>
        <color rgb="FFFFFFFF"/>
        <rFont val="Calibri"/>
        <family val="2"/>
      </rPr>
      <t xml:space="preserve"> </t>
    </r>
    <r>
      <rPr>
        <b/>
        <sz val="11"/>
        <color rgb="FFFFFFFF"/>
        <rFont val="MS Gothic"/>
        <family val="2"/>
        <charset val="128"/>
      </rPr>
      <t>売上集計（円）</t>
    </r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</si>
</sst>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3">
    <font>
      <sz val="11"/>
      <color theme="1"/>
      <name val="ＭＳ Ｐゴシック"/>
      <family val="2"/>
      <scheme val="minor"/>
    </font>
    <font>
      <b/>
      <sz val="16"/>
      <color rgb="FF1C3A5E"/>
      <name val="Calibri"/>
      <family val="2"/>
    </font>
    <font>
      <sz val="10"/>
      <color rgb="FF555555"/>
      <name val="Calibri"/>
      <family val="2"/>
    </font>
    <font>
      <i/>
      <sz val="9"/>
      <color rgb="FF0000FF"/>
      <name val="Calibri"/>
      <family val="2"/>
    </font>
    <font>
      <b/>
      <sz val="11"/>
      <color rgb="FFFFFFFF"/>
      <name val="Calibri"/>
      <family val="2"/>
    </font>
    <font>
      <b/>
      <sz val="10"/>
      <color rgb="FF1C3A5E"/>
      <name val="Calibri"/>
      <family val="2"/>
    </font>
    <font>
      <sz val="10"/>
      <color rgb="FF0000FF"/>
      <name val="Calibri"/>
      <family val="2"/>
    </font>
    <font>
      <sz val="10"/>
      <color rgb="FF000000"/>
      <name val="Calibri"/>
      <family val="2"/>
    </font>
    <font>
      <sz val="6"/>
      <name val="ＭＳ Ｐゴシック"/>
      <family val="3"/>
      <charset val="128"/>
      <scheme val="minor"/>
    </font>
    <font>
      <b/>
      <sz val="10"/>
      <color rgb="FF1C3A5E"/>
      <name val="Segoe UI Symbol"/>
      <family val="2"/>
    </font>
    <font>
      <b/>
      <sz val="11"/>
      <color rgb="FFFFFFFF"/>
      <name val="MS Gothic"/>
      <family val="2"/>
      <charset val="128"/>
    </font>
    <font>
      <i/>
      <sz val="9"/>
      <color theme="1" tint="4.9989318521683403E-2"/>
      <name val="Calibri"/>
      <family val="2"/>
    </font>
    <font>
      <sz val="11"/>
      <color theme="1" tint="4.9989318521683403E-2"/>
      <name val="ＭＳ Ｐゴシック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DE7"/>
      </patternFill>
    </fill>
    <fill>
      <patternFill patternType="solid">
        <fgColor rgb="FF1C3A5E"/>
      </patternFill>
    </fill>
    <fill>
      <patternFill patternType="solid">
        <fgColor rgb="FF2E5FA3"/>
      </patternFill>
    </fill>
    <fill>
      <patternFill patternType="solid">
        <fgColor rgb="FFF0F6FF"/>
      </patternFill>
    </fill>
    <fill>
      <patternFill patternType="solid">
        <fgColor rgb="FFE8F5E9"/>
      </patternFill>
    </fill>
    <fill>
      <patternFill patternType="solid">
        <fgColor rgb="FFFFEBEE"/>
      </patternFill>
    </fill>
    <fill>
      <patternFill patternType="solid">
        <fgColor rgb="FFD6E4F7"/>
      </patternFill>
    </fill>
  </fills>
  <borders count="10">
    <border>
      <left/>
      <right/>
      <top/>
      <bottom/>
      <diagonal/>
    </border>
    <border>
      <left style="thin">
        <color rgb="FFBDBDBD"/>
      </left>
      <right/>
      <top style="thin">
        <color rgb="FFBDBDBD"/>
      </top>
      <bottom/>
      <diagonal/>
    </border>
    <border>
      <left/>
      <right/>
      <top style="thin">
        <color rgb="FFBDBDBD"/>
      </top>
      <bottom/>
      <diagonal/>
    </border>
    <border>
      <left/>
      <right style="thin">
        <color rgb="FFBDBDBD"/>
      </right>
      <top style="thin">
        <color rgb="FFBDBDBD"/>
      </top>
      <bottom/>
      <diagonal/>
    </border>
    <border>
      <left style="thin">
        <color rgb="FFBDBDBD"/>
      </left>
      <right/>
      <top/>
      <bottom/>
      <diagonal/>
    </border>
    <border>
      <left/>
      <right/>
      <top/>
      <bottom/>
      <diagonal/>
    </border>
    <border>
      <left/>
      <right style="thin">
        <color rgb="FFBDBDBD"/>
      </right>
      <top/>
      <bottom/>
      <diagonal/>
    </border>
    <border>
      <left style="thin">
        <color rgb="FFBDBDBD"/>
      </left>
      <right/>
      <top/>
      <bottom style="thin">
        <color rgb="FFBDBDBD"/>
      </bottom>
      <diagonal/>
    </border>
    <border>
      <left/>
      <right/>
      <top/>
      <bottom style="thin">
        <color rgb="FFBDBDBD"/>
      </bottom>
      <diagonal/>
    </border>
    <border>
      <left/>
      <right style="thin">
        <color rgb="FFBDBDBD"/>
      </right>
      <top/>
      <bottom style="thin">
        <color rgb="FFBDBDBD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3" xfId="0" applyBorder="1"/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left" vertical="center" indent="1"/>
    </xf>
    <xf numFmtId="3" fontId="6" fillId="3" borderId="5" xfId="0" applyNumberFormat="1" applyFont="1" applyFill="1" applyBorder="1" applyAlignment="1">
      <alignment horizontal="right" vertical="center"/>
    </xf>
    <xf numFmtId="3" fontId="5" fillId="7" borderId="5" xfId="0" applyNumberFormat="1" applyFont="1" applyFill="1" applyBorder="1" applyAlignment="1">
      <alignment horizontal="right" vertical="center"/>
    </xf>
    <xf numFmtId="176" fontId="7" fillId="6" borderId="6" xfId="0" applyNumberFormat="1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left" vertical="center" indent="1"/>
    </xf>
    <xf numFmtId="3" fontId="5" fillId="7" borderId="8" xfId="0" applyNumberFormat="1" applyFont="1" applyFill="1" applyBorder="1" applyAlignment="1">
      <alignment horizontal="right" vertical="center"/>
    </xf>
    <xf numFmtId="176" fontId="5" fillId="7" borderId="9" xfId="0" applyNumberFormat="1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left" vertical="center" indent="1"/>
    </xf>
    <xf numFmtId="3" fontId="7" fillId="7" borderId="5" xfId="0" applyNumberFormat="1" applyFont="1" applyFill="1" applyBorder="1" applyAlignment="1">
      <alignment horizontal="right" vertical="center"/>
    </xf>
    <xf numFmtId="176" fontId="7" fillId="6" borderId="5" xfId="0" applyNumberFormat="1" applyFont="1" applyFill="1" applyBorder="1" applyAlignment="1">
      <alignment horizontal="center" vertical="center"/>
    </xf>
    <xf numFmtId="176" fontId="5" fillId="7" borderId="8" xfId="0" applyNumberFormat="1" applyFont="1" applyFill="1" applyBorder="1" applyAlignment="1">
      <alignment horizontal="center" vertical="center"/>
    </xf>
    <xf numFmtId="3" fontId="7" fillId="2" borderId="5" xfId="0" applyNumberFormat="1" applyFont="1" applyFill="1" applyBorder="1" applyAlignment="1">
      <alignment horizontal="right" vertical="center"/>
    </xf>
    <xf numFmtId="0" fontId="7" fillId="6" borderId="5" xfId="0" applyFont="1" applyFill="1" applyBorder="1" applyAlignment="1">
      <alignment horizontal="center" vertical="center"/>
    </xf>
    <xf numFmtId="0" fontId="0" fillId="0" borderId="6" xfId="0" applyBorder="1"/>
    <xf numFmtId="176" fontId="7" fillId="2" borderId="5" xfId="0" applyNumberFormat="1" applyFont="1" applyFill="1" applyBorder="1" applyAlignment="1">
      <alignment horizontal="center" vertical="center"/>
    </xf>
    <xf numFmtId="176" fontId="6" fillId="3" borderId="5" xfId="0" applyNumberFormat="1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left" vertical="center" indent="1"/>
    </xf>
    <xf numFmtId="176" fontId="7" fillId="2" borderId="8" xfId="0" applyNumberFormat="1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0" fillId="0" borderId="9" xfId="0" applyBorder="1"/>
    <xf numFmtId="0" fontId="7" fillId="2" borderId="4" xfId="0" applyFont="1" applyFill="1" applyBorder="1" applyAlignment="1">
      <alignment horizontal="left" vertical="center" indent="1"/>
    </xf>
    <xf numFmtId="0" fontId="6" fillId="3" borderId="5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left" vertical="center" indent="1"/>
    </xf>
    <xf numFmtId="0" fontId="6" fillId="3" borderId="8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left" vertical="center" indent="1"/>
    </xf>
    <xf numFmtId="0" fontId="0" fillId="0" borderId="8" xfId="0" applyBorder="1"/>
    <xf numFmtId="0" fontId="0" fillId="0" borderId="9" xfId="0" applyBorder="1"/>
    <xf numFmtId="0" fontId="3" fillId="3" borderId="0" xfId="0" applyFont="1" applyFill="1" applyAlignment="1">
      <alignment horizontal="left" vertical="center" indent="1"/>
    </xf>
    <xf numFmtId="0" fontId="0" fillId="0" borderId="0" xfId="0"/>
    <xf numFmtId="0" fontId="4" fillId="4" borderId="1" xfId="0" applyFont="1" applyFill="1" applyBorder="1" applyAlignment="1">
      <alignment horizontal="left" vertical="center" indent="1"/>
    </xf>
    <xf numFmtId="0" fontId="0" fillId="0" borderId="2" xfId="0" applyBorder="1"/>
    <xf numFmtId="0" fontId="0" fillId="0" borderId="3" xfId="0" applyBorder="1"/>
    <xf numFmtId="0" fontId="1" fillId="2" borderId="0" xfId="0" applyFont="1" applyFill="1" applyAlignment="1">
      <alignment horizontal="left" vertical="center" indent="1"/>
    </xf>
    <xf numFmtId="0" fontId="7" fillId="2" borderId="5" xfId="0" applyFont="1" applyFill="1" applyBorder="1" applyAlignment="1">
      <alignment horizontal="left" vertical="center" indent="1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left" vertical="center" indent="1"/>
    </xf>
    <xf numFmtId="0" fontId="9" fillId="6" borderId="5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left" vertical="center" indent="1"/>
    </xf>
    <xf numFmtId="0" fontId="11" fillId="8" borderId="6" xfId="0" applyFont="1" applyFill="1" applyBorder="1" applyAlignment="1">
      <alignment horizontal="left" vertical="center" indent="1"/>
    </xf>
    <xf numFmtId="0" fontId="11" fillId="8" borderId="9" xfId="0" applyFont="1" applyFill="1" applyBorder="1" applyAlignment="1">
      <alignment horizontal="left" vertical="center" indent="1"/>
    </xf>
    <xf numFmtId="0" fontId="11" fillId="0" borderId="0" xfId="0" applyFont="1" applyAlignment="1">
      <alignment horizontal="left" vertical="center" indent="1"/>
    </xf>
    <xf numFmtId="0" fontId="12" fillId="0" borderId="0" xfId="0" applyFont="1"/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1D395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1"/>
  <c:style val="10"/>
  <c:chart>
    <c:title>
      <c:tx>
        <c:rich>
          <a:bodyPr/>
          <a:lstStyle/>
          <a:p>
            <a:pPr>
              <a:defRPr/>
            </a:pPr>
            <a:r>
              <a:rPr lang="ja-JP" altLang="en-US"/>
              <a:t>チャネル別売上構成比</a:t>
            </a:r>
          </a:p>
        </c:rich>
      </c:tx>
      <c:overlay val="1"/>
    </c:title>
    <c:autoTitleDeleted val="0"/>
    <c:plotArea>
      <c:layout/>
      <c:pieChart>
        <c:varyColors val="1"/>
        <c:ser>
          <c:idx val="0"/>
          <c:order val="0"/>
          <c:tx>
            <c:strRef>
              <c:f>売上構成分析!$O$7</c:f>
              <c:strCache>
                <c:ptCount val="1"/>
                <c:pt idx="0">
                  <c:v>合計</c:v>
                </c:pt>
              </c:strCache>
            </c:strRef>
          </c:tx>
          <c:spPr>
            <a:ln>
              <a:prstDash val="solid"/>
            </a:ln>
          </c:spPr>
          <c:cat>
            <c:strRef>
              <c:f>売上構成分析!$B$8:$B$11</c:f>
              <c:strCache>
                <c:ptCount val="4"/>
                <c:pt idx="0">
                  <c:v>反響（ポータル等）</c:v>
                </c:pt>
                <c:pt idx="1">
                  <c:v>紹介（顧客・業者）</c:v>
                </c:pt>
                <c:pt idx="2">
                  <c:v>リピート（既存顧客）</c:v>
                </c:pt>
                <c:pt idx="3">
                  <c:v>その他</c:v>
                </c:pt>
              </c:strCache>
            </c:strRef>
          </c:cat>
          <c:val>
            <c:numRef>
              <c:f>売上構成分析!$O$8:$O$11</c:f>
              <c:numCache>
                <c:formatCode>#,##0</c:formatCode>
                <c:ptCount val="4"/>
                <c:pt idx="0">
                  <c:v>72000000</c:v>
                </c:pt>
                <c:pt idx="1">
                  <c:v>24000000</c:v>
                </c:pt>
                <c:pt idx="2">
                  <c:v>12000000</c:v>
                </c:pt>
                <c:pt idx="3">
                  <c:v>12000000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40D-6B4C-8C8D-C5F3A2A44C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1"/>
    </c:legend>
    <c:plotVisOnly val="1"/>
    <c:dispBlanksAs val="gap"/>
    <c:showDLblsOverMax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000" b="1" i="0" u="none" strike="noStrike" kern="1200" baseline="0">
                <a:solidFill>
                  <a:sysClr val="windowText" lastClr="000000"/>
                </a:solidFill>
              </a:rPr>
              <a:t>月別売上推移（チャネル別）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売上構成分析!$B$8</c:f>
              <c:strCache>
                <c:ptCount val="1"/>
                <c:pt idx="0">
                  <c:v>反響（ポータル等）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売上構成分析!$C$7:$N$7</c:f>
              <c:strCache>
                <c:ptCount val="12"/>
                <c:pt idx="0">
                  <c:v>4月</c:v>
                </c:pt>
                <c:pt idx="1">
                  <c:v>5月</c:v>
                </c:pt>
                <c:pt idx="2">
                  <c:v>6月</c:v>
                </c:pt>
                <c:pt idx="3">
                  <c:v>7月</c:v>
                </c:pt>
                <c:pt idx="4">
                  <c:v>8月</c:v>
                </c:pt>
                <c:pt idx="5">
                  <c:v>9月</c:v>
                </c:pt>
                <c:pt idx="6">
                  <c:v>10月</c:v>
                </c:pt>
                <c:pt idx="7">
                  <c:v>11月</c:v>
                </c:pt>
                <c:pt idx="8">
                  <c:v>12月</c:v>
                </c:pt>
                <c:pt idx="9">
                  <c:v>1月</c:v>
                </c:pt>
                <c:pt idx="10">
                  <c:v>2月</c:v>
                </c:pt>
                <c:pt idx="11">
                  <c:v>3月</c:v>
                </c:pt>
              </c:strCache>
            </c:strRef>
          </c:cat>
          <c:val>
            <c:numRef>
              <c:f>売上構成分析!$C$8:$N$8</c:f>
              <c:numCache>
                <c:formatCode>#,##0</c:formatCode>
                <c:ptCount val="12"/>
                <c:pt idx="0">
                  <c:v>6000000</c:v>
                </c:pt>
                <c:pt idx="1">
                  <c:v>6000000</c:v>
                </c:pt>
                <c:pt idx="2">
                  <c:v>6000000</c:v>
                </c:pt>
                <c:pt idx="3">
                  <c:v>6000000</c:v>
                </c:pt>
                <c:pt idx="4">
                  <c:v>6000000</c:v>
                </c:pt>
                <c:pt idx="5">
                  <c:v>6000000</c:v>
                </c:pt>
                <c:pt idx="6">
                  <c:v>6000000</c:v>
                </c:pt>
                <c:pt idx="7">
                  <c:v>6000000</c:v>
                </c:pt>
                <c:pt idx="8">
                  <c:v>6000000</c:v>
                </c:pt>
                <c:pt idx="9">
                  <c:v>6000000</c:v>
                </c:pt>
                <c:pt idx="10">
                  <c:v>6000000</c:v>
                </c:pt>
                <c:pt idx="11">
                  <c:v>6000000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E72-9F41-8D49-DDD4B7BC0BA1}"/>
            </c:ext>
          </c:extLst>
        </c:ser>
        <c:ser>
          <c:idx val="1"/>
          <c:order val="1"/>
          <c:tx>
            <c:strRef>
              <c:f>売上構成分析!$B$9</c:f>
              <c:strCache>
                <c:ptCount val="1"/>
                <c:pt idx="0">
                  <c:v>紹介（顧客・業者）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売上構成分析!$C$7:$N$7</c:f>
              <c:strCache>
                <c:ptCount val="12"/>
                <c:pt idx="0">
                  <c:v>4月</c:v>
                </c:pt>
                <c:pt idx="1">
                  <c:v>5月</c:v>
                </c:pt>
                <c:pt idx="2">
                  <c:v>6月</c:v>
                </c:pt>
                <c:pt idx="3">
                  <c:v>7月</c:v>
                </c:pt>
                <c:pt idx="4">
                  <c:v>8月</c:v>
                </c:pt>
                <c:pt idx="5">
                  <c:v>9月</c:v>
                </c:pt>
                <c:pt idx="6">
                  <c:v>10月</c:v>
                </c:pt>
                <c:pt idx="7">
                  <c:v>11月</c:v>
                </c:pt>
                <c:pt idx="8">
                  <c:v>12月</c:v>
                </c:pt>
                <c:pt idx="9">
                  <c:v>1月</c:v>
                </c:pt>
                <c:pt idx="10">
                  <c:v>2月</c:v>
                </c:pt>
                <c:pt idx="11">
                  <c:v>3月</c:v>
                </c:pt>
              </c:strCache>
            </c:strRef>
          </c:cat>
          <c:val>
            <c:numRef>
              <c:f>売上構成分析!$C$9:$N$9</c:f>
              <c:numCache>
                <c:formatCode>#,##0</c:formatCode>
                <c:ptCount val="12"/>
                <c:pt idx="0">
                  <c:v>2000000</c:v>
                </c:pt>
                <c:pt idx="1">
                  <c:v>2000000</c:v>
                </c:pt>
                <c:pt idx="2">
                  <c:v>2000000</c:v>
                </c:pt>
                <c:pt idx="3">
                  <c:v>2000000</c:v>
                </c:pt>
                <c:pt idx="4">
                  <c:v>2000000</c:v>
                </c:pt>
                <c:pt idx="5">
                  <c:v>2000000</c:v>
                </c:pt>
                <c:pt idx="6">
                  <c:v>2000000</c:v>
                </c:pt>
                <c:pt idx="7">
                  <c:v>2000000</c:v>
                </c:pt>
                <c:pt idx="8">
                  <c:v>2000000</c:v>
                </c:pt>
                <c:pt idx="9">
                  <c:v>2000000</c:v>
                </c:pt>
                <c:pt idx="10">
                  <c:v>2000000</c:v>
                </c:pt>
                <c:pt idx="11">
                  <c:v>2000000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E72-9F41-8D49-DDD4B7BC0BA1}"/>
            </c:ext>
          </c:extLst>
        </c:ser>
        <c:ser>
          <c:idx val="2"/>
          <c:order val="2"/>
          <c:tx>
            <c:strRef>
              <c:f>売上構成分析!$B$10</c:f>
              <c:strCache>
                <c:ptCount val="1"/>
                <c:pt idx="0">
                  <c:v>リピート（既存顧客）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売上構成分析!$C$7:$N$7</c:f>
              <c:strCache>
                <c:ptCount val="12"/>
                <c:pt idx="0">
                  <c:v>4月</c:v>
                </c:pt>
                <c:pt idx="1">
                  <c:v>5月</c:v>
                </c:pt>
                <c:pt idx="2">
                  <c:v>6月</c:v>
                </c:pt>
                <c:pt idx="3">
                  <c:v>7月</c:v>
                </c:pt>
                <c:pt idx="4">
                  <c:v>8月</c:v>
                </c:pt>
                <c:pt idx="5">
                  <c:v>9月</c:v>
                </c:pt>
                <c:pt idx="6">
                  <c:v>10月</c:v>
                </c:pt>
                <c:pt idx="7">
                  <c:v>11月</c:v>
                </c:pt>
                <c:pt idx="8">
                  <c:v>12月</c:v>
                </c:pt>
                <c:pt idx="9">
                  <c:v>1月</c:v>
                </c:pt>
                <c:pt idx="10">
                  <c:v>2月</c:v>
                </c:pt>
                <c:pt idx="11">
                  <c:v>3月</c:v>
                </c:pt>
              </c:strCache>
            </c:strRef>
          </c:cat>
          <c:val>
            <c:numRef>
              <c:f>売上構成分析!$C$10:$N$10</c:f>
              <c:numCache>
                <c:formatCode>#,##0</c:formatCode>
                <c:ptCount val="12"/>
                <c:pt idx="0">
                  <c:v>1000000</c:v>
                </c:pt>
                <c:pt idx="1">
                  <c:v>1000000</c:v>
                </c:pt>
                <c:pt idx="2">
                  <c:v>1000000</c:v>
                </c:pt>
                <c:pt idx="3">
                  <c:v>1000000</c:v>
                </c:pt>
                <c:pt idx="4">
                  <c:v>1000000</c:v>
                </c:pt>
                <c:pt idx="5">
                  <c:v>1000000</c:v>
                </c:pt>
                <c:pt idx="6">
                  <c:v>1000000</c:v>
                </c:pt>
                <c:pt idx="7">
                  <c:v>1000000</c:v>
                </c:pt>
                <c:pt idx="8">
                  <c:v>1000000</c:v>
                </c:pt>
                <c:pt idx="9">
                  <c:v>1000000</c:v>
                </c:pt>
                <c:pt idx="10">
                  <c:v>1000000</c:v>
                </c:pt>
                <c:pt idx="11">
                  <c:v>1000000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E72-9F41-8D49-DDD4B7BC0BA1}"/>
            </c:ext>
          </c:extLst>
        </c:ser>
        <c:ser>
          <c:idx val="3"/>
          <c:order val="3"/>
          <c:tx>
            <c:strRef>
              <c:f>売上構成分析!$B$11</c:f>
              <c:strCache>
                <c:ptCount val="1"/>
                <c:pt idx="0">
                  <c:v>その他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売上構成分析!$C$7:$N$7</c:f>
              <c:strCache>
                <c:ptCount val="12"/>
                <c:pt idx="0">
                  <c:v>4月</c:v>
                </c:pt>
                <c:pt idx="1">
                  <c:v>5月</c:v>
                </c:pt>
                <c:pt idx="2">
                  <c:v>6月</c:v>
                </c:pt>
                <c:pt idx="3">
                  <c:v>7月</c:v>
                </c:pt>
                <c:pt idx="4">
                  <c:v>8月</c:v>
                </c:pt>
                <c:pt idx="5">
                  <c:v>9月</c:v>
                </c:pt>
                <c:pt idx="6">
                  <c:v>10月</c:v>
                </c:pt>
                <c:pt idx="7">
                  <c:v>11月</c:v>
                </c:pt>
                <c:pt idx="8">
                  <c:v>12月</c:v>
                </c:pt>
                <c:pt idx="9">
                  <c:v>1月</c:v>
                </c:pt>
                <c:pt idx="10">
                  <c:v>2月</c:v>
                </c:pt>
                <c:pt idx="11">
                  <c:v>3月</c:v>
                </c:pt>
              </c:strCache>
            </c:strRef>
          </c:cat>
          <c:val>
            <c:numRef>
              <c:f>売上構成分析!$C$11:$N$11</c:f>
              <c:numCache>
                <c:formatCode>#,##0</c:formatCode>
                <c:ptCount val="12"/>
                <c:pt idx="0">
                  <c:v>1000000</c:v>
                </c:pt>
                <c:pt idx="1">
                  <c:v>1000000</c:v>
                </c:pt>
                <c:pt idx="2">
                  <c:v>1000000</c:v>
                </c:pt>
                <c:pt idx="3">
                  <c:v>1000000</c:v>
                </c:pt>
                <c:pt idx="4">
                  <c:v>1000000</c:v>
                </c:pt>
                <c:pt idx="5">
                  <c:v>1000000</c:v>
                </c:pt>
                <c:pt idx="6">
                  <c:v>1000000</c:v>
                </c:pt>
                <c:pt idx="7">
                  <c:v>1000000</c:v>
                </c:pt>
                <c:pt idx="8">
                  <c:v>1000000</c:v>
                </c:pt>
                <c:pt idx="9">
                  <c:v>1000000</c:v>
                </c:pt>
                <c:pt idx="10">
                  <c:v>1000000</c:v>
                </c:pt>
                <c:pt idx="11">
                  <c:v>1000000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E72-9F41-8D49-DDD4B7BC0B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50962432"/>
        <c:axId val="950964144"/>
      </c:barChart>
      <c:catAx>
        <c:axId val="950962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950964144"/>
        <c:crosses val="autoZero"/>
        <c:auto val="1"/>
        <c:lblAlgn val="ctr"/>
        <c:lblOffset val="100"/>
        <c:noMultiLvlLbl val="0"/>
      </c:catAx>
      <c:valAx>
        <c:axId val="950964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9509624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>
          <a:lumMod val="50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38100</xdr:colOff>
      <xdr:row>6</xdr:row>
      <xdr:rowOff>12700</xdr:rowOff>
    </xdr:from>
    <xdr:ext cx="4320000" cy="36000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  <xdr:twoCellAnchor>
    <xdr:from>
      <xdr:col>16</xdr:col>
      <xdr:colOff>12706</xdr:colOff>
      <xdr:row>24</xdr:row>
      <xdr:rowOff>114306</xdr:rowOff>
    </xdr:from>
    <xdr:to>
      <xdr:col>27</xdr:col>
      <xdr:colOff>25400</xdr:colOff>
      <xdr:row>39</xdr:row>
      <xdr:rowOff>177800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BB2D6C3E-E62D-F6BF-C617-85A62378910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P46"/>
  <sheetViews>
    <sheetView tabSelected="1" workbookViewId="0">
      <pane ySplit="4" topLeftCell="A5" activePane="bottomLeft" state="frozen"/>
      <selection pane="bottomLeft"/>
    </sheetView>
  </sheetViews>
  <sheetFormatPr baseColWidth="10" defaultColWidth="8.83203125" defaultRowHeight="14"/>
  <cols>
    <col min="1" max="1" width="3" customWidth="1"/>
    <col min="2" max="2" width="47.1640625" bestFit="1" customWidth="1"/>
    <col min="3" max="12" width="13" customWidth="1"/>
    <col min="13" max="15" width="14" customWidth="1"/>
    <col min="16" max="16" width="7.5" bestFit="1" customWidth="1"/>
  </cols>
  <sheetData>
    <row r="2" spans="2:16" ht="34" customHeight="1">
      <c r="B2" s="41" t="s">
        <v>0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2:16" ht="18" customHeight="1">
      <c r="B3" s="45" t="s">
        <v>1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</row>
    <row r="4" spans="2:16" ht="16" customHeight="1">
      <c r="B4" s="36" t="s">
        <v>2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</row>
    <row r="5" spans="2:16" ht="8" customHeight="1"/>
    <row r="6" spans="2:16" ht="22" customHeight="1">
      <c r="B6" s="38" t="s">
        <v>84</v>
      </c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1"/>
    </row>
    <row r="7" spans="2:16" ht="18" customHeight="1">
      <c r="B7" s="2" t="s">
        <v>3</v>
      </c>
      <c r="C7" s="3" t="s">
        <v>4</v>
      </c>
      <c r="D7" s="3" t="s">
        <v>5</v>
      </c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4" t="s">
        <v>17</v>
      </c>
    </row>
    <row r="8" spans="2:16" ht="16" customHeight="1">
      <c r="B8" s="5" t="s">
        <v>18</v>
      </c>
      <c r="C8" s="6">
        <v>6000000</v>
      </c>
      <c r="D8" s="6">
        <v>6000000</v>
      </c>
      <c r="E8" s="6">
        <v>6000000</v>
      </c>
      <c r="F8" s="6">
        <v>6000000</v>
      </c>
      <c r="G8" s="6">
        <v>6000000</v>
      </c>
      <c r="H8" s="6">
        <v>6000000</v>
      </c>
      <c r="I8" s="6">
        <v>6000000</v>
      </c>
      <c r="J8" s="6">
        <v>6000000</v>
      </c>
      <c r="K8" s="6">
        <v>6000000</v>
      </c>
      <c r="L8" s="6">
        <v>6000000</v>
      </c>
      <c r="M8" s="6">
        <v>6000000</v>
      </c>
      <c r="N8" s="6">
        <v>6000000</v>
      </c>
      <c r="O8" s="7">
        <f>SUM(C8:N8)</f>
        <v>72000000</v>
      </c>
      <c r="P8" s="8">
        <f>IF(O12=0,0,O8/O12)</f>
        <v>0.6</v>
      </c>
    </row>
    <row r="9" spans="2:16" ht="16" customHeight="1">
      <c r="B9" s="5" t="s">
        <v>19</v>
      </c>
      <c r="C9" s="6">
        <v>2000000</v>
      </c>
      <c r="D9" s="6">
        <v>2000000</v>
      </c>
      <c r="E9" s="6">
        <v>2000000</v>
      </c>
      <c r="F9" s="6">
        <v>2000000</v>
      </c>
      <c r="G9" s="6">
        <v>2000000</v>
      </c>
      <c r="H9" s="6">
        <v>2000000</v>
      </c>
      <c r="I9" s="6">
        <v>2000000</v>
      </c>
      <c r="J9" s="6">
        <v>2000000</v>
      </c>
      <c r="K9" s="6">
        <v>2000000</v>
      </c>
      <c r="L9" s="6">
        <v>2000000</v>
      </c>
      <c r="M9" s="6">
        <v>2000000</v>
      </c>
      <c r="N9" s="6">
        <v>2000000</v>
      </c>
      <c r="O9" s="7">
        <f>SUM(C9:N9)</f>
        <v>24000000</v>
      </c>
      <c r="P9" s="8">
        <f>IF(O12=0,0,O9/O12)</f>
        <v>0.2</v>
      </c>
    </row>
    <row r="10" spans="2:16" ht="16" customHeight="1">
      <c r="B10" s="5" t="s">
        <v>20</v>
      </c>
      <c r="C10" s="6">
        <v>1000000</v>
      </c>
      <c r="D10" s="6">
        <v>1000000</v>
      </c>
      <c r="E10" s="6">
        <v>1000000</v>
      </c>
      <c r="F10" s="6">
        <v>1000000</v>
      </c>
      <c r="G10" s="6">
        <v>1000000</v>
      </c>
      <c r="H10" s="6">
        <v>1000000</v>
      </c>
      <c r="I10" s="6">
        <v>1000000</v>
      </c>
      <c r="J10" s="6">
        <v>1000000</v>
      </c>
      <c r="K10" s="6">
        <v>1000000</v>
      </c>
      <c r="L10" s="6">
        <v>1000000</v>
      </c>
      <c r="M10" s="6">
        <v>1000000</v>
      </c>
      <c r="N10" s="6">
        <v>1000000</v>
      </c>
      <c r="O10" s="7">
        <f>SUM(C10:N10)</f>
        <v>12000000</v>
      </c>
      <c r="P10" s="8">
        <f>IF(O12=0,0,O10/O12)</f>
        <v>0.1</v>
      </c>
    </row>
    <row r="11" spans="2:16" ht="16" customHeight="1">
      <c r="B11" s="5" t="s">
        <v>21</v>
      </c>
      <c r="C11" s="6">
        <v>1000000</v>
      </c>
      <c r="D11" s="6">
        <v>1000000</v>
      </c>
      <c r="E11" s="6">
        <v>1000000</v>
      </c>
      <c r="F11" s="6">
        <v>1000000</v>
      </c>
      <c r="G11" s="6">
        <v>1000000</v>
      </c>
      <c r="H11" s="6">
        <v>1000000</v>
      </c>
      <c r="I11" s="6">
        <v>1000000</v>
      </c>
      <c r="J11" s="6">
        <v>1000000</v>
      </c>
      <c r="K11" s="6">
        <v>1000000</v>
      </c>
      <c r="L11" s="6">
        <v>1000000</v>
      </c>
      <c r="M11" s="6">
        <v>1000000</v>
      </c>
      <c r="N11" s="6">
        <v>1000000</v>
      </c>
      <c r="O11" s="7">
        <f>SUM(C11:N11)</f>
        <v>12000000</v>
      </c>
      <c r="P11" s="8">
        <f>IF(O12=0,0,O11/O12)</f>
        <v>0.1</v>
      </c>
    </row>
    <row r="12" spans="2:16" ht="16" customHeight="1">
      <c r="B12" s="9" t="s">
        <v>16</v>
      </c>
      <c r="C12" s="10">
        <f t="shared" ref="C12:O12" si="0">SUM(C8:C11)</f>
        <v>10000000</v>
      </c>
      <c r="D12" s="10">
        <f t="shared" si="0"/>
        <v>10000000</v>
      </c>
      <c r="E12" s="10">
        <f t="shared" si="0"/>
        <v>10000000</v>
      </c>
      <c r="F12" s="10">
        <f t="shared" si="0"/>
        <v>10000000</v>
      </c>
      <c r="G12" s="10">
        <f t="shared" si="0"/>
        <v>10000000</v>
      </c>
      <c r="H12" s="10">
        <f t="shared" si="0"/>
        <v>10000000</v>
      </c>
      <c r="I12" s="10">
        <f t="shared" si="0"/>
        <v>10000000</v>
      </c>
      <c r="J12" s="10">
        <f t="shared" si="0"/>
        <v>10000000</v>
      </c>
      <c r="K12" s="10">
        <f t="shared" si="0"/>
        <v>10000000</v>
      </c>
      <c r="L12" s="10">
        <f t="shared" si="0"/>
        <v>10000000</v>
      </c>
      <c r="M12" s="10">
        <f t="shared" si="0"/>
        <v>10000000</v>
      </c>
      <c r="N12" s="10">
        <f t="shared" si="0"/>
        <v>10000000</v>
      </c>
      <c r="O12" s="10">
        <f t="shared" si="0"/>
        <v>120000000</v>
      </c>
      <c r="P12" s="11">
        <f>IF(O12=0,0,O12/O12)</f>
        <v>1</v>
      </c>
    </row>
    <row r="13" spans="2:16" ht="8" customHeight="1"/>
    <row r="14" spans="2:16" ht="22" customHeight="1">
      <c r="B14" s="38" t="s">
        <v>22</v>
      </c>
      <c r="C14" s="39"/>
      <c r="D14" s="39"/>
      <c r="E14" s="39"/>
      <c r="F14" s="39"/>
      <c r="G14" s="39"/>
      <c r="H14" s="39"/>
      <c r="I14" s="39"/>
      <c r="J14" s="39"/>
      <c r="K14" s="40"/>
      <c r="L14" s="37"/>
      <c r="M14" s="37"/>
      <c r="N14" s="37"/>
      <c r="O14" s="37"/>
    </row>
    <row r="15" spans="2:16" ht="18" customHeight="1">
      <c r="B15" s="2" t="s">
        <v>23</v>
      </c>
      <c r="C15" s="3" t="s">
        <v>24</v>
      </c>
      <c r="D15" s="3" t="s">
        <v>25</v>
      </c>
      <c r="E15" s="3" t="s">
        <v>26</v>
      </c>
      <c r="F15" s="3" t="s">
        <v>21</v>
      </c>
      <c r="G15" s="3" t="s">
        <v>16</v>
      </c>
      <c r="H15" s="3" t="s">
        <v>27</v>
      </c>
      <c r="I15" s="3" t="s">
        <v>28</v>
      </c>
      <c r="J15" s="3" t="s">
        <v>29</v>
      </c>
      <c r="K15" s="4" t="s">
        <v>30</v>
      </c>
    </row>
    <row r="16" spans="2:16" ht="16" customHeight="1">
      <c r="B16" s="12" t="s">
        <v>31</v>
      </c>
      <c r="C16" s="6">
        <v>14000000</v>
      </c>
      <c r="D16" s="6">
        <v>5000000</v>
      </c>
      <c r="E16" s="6">
        <v>2000000</v>
      </c>
      <c r="F16" s="6">
        <v>4000000</v>
      </c>
      <c r="G16" s="13">
        <f>SUM(C16:F16)</f>
        <v>25000000</v>
      </c>
      <c r="H16" s="14">
        <f>IF(G16=0,0,C16/G16)</f>
        <v>0.56000000000000005</v>
      </c>
      <c r="I16" s="14">
        <f>IF(G16=0,0,D16/G16)</f>
        <v>0.2</v>
      </c>
      <c r="J16" s="14">
        <f>IF(G16=0,0,E16/G16)</f>
        <v>0.08</v>
      </c>
      <c r="K16" s="8">
        <f>IF(G21=0,0,G16/G21)</f>
        <v>0.20833333333333334</v>
      </c>
    </row>
    <row r="17" spans="2:15" ht="16" customHeight="1">
      <c r="B17" s="12" t="s">
        <v>32</v>
      </c>
      <c r="C17" s="6">
        <v>14000000</v>
      </c>
      <c r="D17" s="6">
        <v>5000000</v>
      </c>
      <c r="E17" s="6">
        <v>2000000</v>
      </c>
      <c r="F17" s="6">
        <v>2000000</v>
      </c>
      <c r="G17" s="13">
        <f>SUM(C17:F17)</f>
        <v>23000000</v>
      </c>
      <c r="H17" s="14">
        <f>IF(G17=0,0,C17/G17)</f>
        <v>0.60869565217391308</v>
      </c>
      <c r="I17" s="14">
        <f>IF(G17=0,0,D17/G17)</f>
        <v>0.21739130434782608</v>
      </c>
      <c r="J17" s="14">
        <f>IF(G17=0,0,E17/G17)</f>
        <v>8.6956521739130432E-2</v>
      </c>
      <c r="K17" s="8">
        <f>IF(G21=0,0,G17/G21)</f>
        <v>0.19166666666666668</v>
      </c>
    </row>
    <row r="18" spans="2:15" ht="16" customHeight="1">
      <c r="B18" s="12" t="s">
        <v>33</v>
      </c>
      <c r="C18" s="6">
        <v>14000000</v>
      </c>
      <c r="D18" s="6">
        <v>5000000</v>
      </c>
      <c r="E18" s="6">
        <v>2000000</v>
      </c>
      <c r="F18" s="6">
        <v>2000000</v>
      </c>
      <c r="G18" s="13">
        <f>SUM(C18:F18)</f>
        <v>23000000</v>
      </c>
      <c r="H18" s="14">
        <f>IF(G18=0,0,C18/G18)</f>
        <v>0.60869565217391308</v>
      </c>
      <c r="I18" s="14">
        <f>IF(G18=0,0,D18/G18)</f>
        <v>0.21739130434782608</v>
      </c>
      <c r="J18" s="14">
        <f>IF(G18=0,0,E18/G18)</f>
        <v>8.6956521739130432E-2</v>
      </c>
      <c r="K18" s="8">
        <f>IF(G21=0,0,G18/G21)</f>
        <v>0.19166666666666668</v>
      </c>
    </row>
    <row r="19" spans="2:15" ht="16" customHeight="1">
      <c r="B19" s="12" t="s">
        <v>34</v>
      </c>
      <c r="C19" s="6">
        <v>14000000</v>
      </c>
      <c r="D19" s="6">
        <v>5000000</v>
      </c>
      <c r="E19" s="6">
        <v>2000000</v>
      </c>
      <c r="F19" s="6">
        <v>2000000</v>
      </c>
      <c r="G19" s="13">
        <f>SUM(C19:F19)</f>
        <v>23000000</v>
      </c>
      <c r="H19" s="14">
        <f>IF(G19=0,0,C19/G19)</f>
        <v>0.60869565217391308</v>
      </c>
      <c r="I19" s="14">
        <f>IF(G19=0,0,D19/G19)</f>
        <v>0.21739130434782608</v>
      </c>
      <c r="J19" s="14">
        <f>IF(G19=0,0,E19/G19)</f>
        <v>8.6956521739130432E-2</v>
      </c>
      <c r="K19" s="8">
        <f>IF(G21=0,0,G19/G21)</f>
        <v>0.19166666666666668</v>
      </c>
    </row>
    <row r="20" spans="2:15" ht="16" customHeight="1">
      <c r="B20" s="12" t="s">
        <v>35</v>
      </c>
      <c r="C20" s="6">
        <v>16000000</v>
      </c>
      <c r="D20" s="6">
        <v>4000000</v>
      </c>
      <c r="E20" s="6">
        <v>4000000</v>
      </c>
      <c r="F20" s="6">
        <v>2000000</v>
      </c>
      <c r="G20" s="13">
        <f>SUM(C20:F20)</f>
        <v>26000000</v>
      </c>
      <c r="H20" s="14">
        <f>IF(G20=0,0,C20/G20)</f>
        <v>0.61538461538461542</v>
      </c>
      <c r="I20" s="14">
        <f>IF(G20=0,0,D20/G20)</f>
        <v>0.15384615384615385</v>
      </c>
      <c r="J20" s="14">
        <f>IF(G20=0,0,E20/G20)</f>
        <v>0.15384615384615385</v>
      </c>
      <c r="K20" s="8">
        <f>IF(G21=0,0,G20/G21)</f>
        <v>0.21666666666666667</v>
      </c>
    </row>
    <row r="21" spans="2:15" ht="16" customHeight="1">
      <c r="B21" s="9" t="s">
        <v>16</v>
      </c>
      <c r="C21" s="10">
        <f>SUM(C16:C20)</f>
        <v>72000000</v>
      </c>
      <c r="D21" s="10">
        <f>SUM(D16:D20)</f>
        <v>24000000</v>
      </c>
      <c r="E21" s="10">
        <f>SUM(E16:E20)</f>
        <v>12000000</v>
      </c>
      <c r="F21" s="10">
        <f>SUM(F16:F20)</f>
        <v>12000000</v>
      </c>
      <c r="G21" s="10">
        <f>SUM(G16:G20)</f>
        <v>120000000</v>
      </c>
      <c r="H21" s="15" t="s">
        <v>36</v>
      </c>
      <c r="I21" s="15" t="s">
        <v>36</v>
      </c>
      <c r="J21" s="15" t="s">
        <v>36</v>
      </c>
      <c r="K21" s="11" t="s">
        <v>36</v>
      </c>
    </row>
    <row r="22" spans="2:15" ht="8" customHeight="1"/>
    <row r="23" spans="2:15" ht="22" customHeight="1">
      <c r="B23" s="38" t="s">
        <v>37</v>
      </c>
      <c r="C23" s="39"/>
      <c r="D23" s="39"/>
      <c r="E23" s="39"/>
      <c r="F23" s="40"/>
      <c r="G23" s="37"/>
      <c r="H23" s="37"/>
      <c r="I23" s="37"/>
      <c r="J23" s="37"/>
      <c r="K23" s="37"/>
      <c r="L23" s="37"/>
      <c r="M23" s="37"/>
      <c r="N23" s="37"/>
      <c r="O23" s="37"/>
    </row>
    <row r="24" spans="2:15" ht="18" customHeight="1">
      <c r="B24" s="2" t="s">
        <v>38</v>
      </c>
      <c r="C24" s="3" t="s">
        <v>39</v>
      </c>
      <c r="D24" s="3" t="s">
        <v>40</v>
      </c>
      <c r="E24" s="3" t="s">
        <v>41</v>
      </c>
      <c r="F24" s="4" t="s">
        <v>42</v>
      </c>
    </row>
    <row r="25" spans="2:15" ht="18" customHeight="1">
      <c r="B25" s="5" t="s">
        <v>43</v>
      </c>
      <c r="C25" s="16">
        <f>O12</f>
        <v>120000000</v>
      </c>
      <c r="D25" s="17" t="s">
        <v>44</v>
      </c>
      <c r="E25" s="17" t="s">
        <v>44</v>
      </c>
      <c r="F25" s="18"/>
    </row>
    <row r="26" spans="2:15" ht="18" customHeight="1">
      <c r="B26" s="5" t="s">
        <v>45</v>
      </c>
      <c r="C26" s="19">
        <f>IF(O12=0,0,O9/O12)</f>
        <v>0.2</v>
      </c>
      <c r="D26" s="17" t="s">
        <v>46</v>
      </c>
      <c r="E26" s="17" t="str">
        <f>IF(O12=0,"—",IF(O9/O12&gt;0.5,"⚠ 高リスク",IF(O9/O12&gt;0.3,"△ 要注意","✓ 良好")))</f>
        <v>✓ 良好</v>
      </c>
      <c r="F26" s="18"/>
    </row>
    <row r="27" spans="2:15" ht="18" customHeight="1">
      <c r="B27" s="5" t="s">
        <v>47</v>
      </c>
      <c r="C27" s="20">
        <v>0.03</v>
      </c>
      <c r="D27" s="17" t="s">
        <v>48</v>
      </c>
      <c r="E27" s="17" t="s">
        <v>44</v>
      </c>
      <c r="F27" s="18"/>
    </row>
    <row r="28" spans="2:15" ht="18" customHeight="1">
      <c r="B28" s="5" t="s">
        <v>49</v>
      </c>
      <c r="C28" s="19">
        <f>IF(O12=0,0,O10/O12)</f>
        <v>0.1</v>
      </c>
      <c r="D28" s="17" t="s">
        <v>50</v>
      </c>
      <c r="E28" s="17" t="str">
        <f>IF(O12=0,"—",IF(O10/O12&gt;=0.1,"✓ 良好","△ 要育成"))</f>
        <v>✓ 良好</v>
      </c>
      <c r="F28" s="18"/>
    </row>
    <row r="29" spans="2:15" ht="18" customHeight="1">
      <c r="B29" s="21" t="s">
        <v>51</v>
      </c>
      <c r="C29" s="22">
        <f>IF(G21=0,0,MAX(G16:G20)/G21)</f>
        <v>0.21666666666666667</v>
      </c>
      <c r="D29" s="23" t="s">
        <v>52</v>
      </c>
      <c r="E29" s="23" t="str">
        <f>IF(G21=0,"—",IF(MAX(G16:G20)/G21&gt;0.5,"⚠ 高リスク",IF(MAX(G16:G20)/G21&gt;0.4,"△ 要注意","✓ 良好")))</f>
        <v>✓ 良好</v>
      </c>
      <c r="F29" s="24"/>
    </row>
    <row r="30" spans="2:15" ht="8" customHeight="1"/>
    <row r="31" spans="2:15" ht="22" customHeight="1">
      <c r="B31" s="38" t="s">
        <v>53</v>
      </c>
      <c r="C31" s="39"/>
      <c r="D31" s="39"/>
      <c r="E31" s="40"/>
      <c r="F31" s="37"/>
      <c r="G31" s="37"/>
      <c r="H31" s="37"/>
      <c r="I31" s="37"/>
      <c r="J31" s="37"/>
      <c r="K31" s="37"/>
      <c r="L31" s="37"/>
      <c r="M31" s="37"/>
      <c r="N31" s="37"/>
      <c r="O31" s="37"/>
    </row>
    <row r="32" spans="2:15" ht="18" customHeight="1">
      <c r="B32" s="2" t="s">
        <v>54</v>
      </c>
      <c r="C32" s="3" t="s">
        <v>55</v>
      </c>
      <c r="D32" s="3" t="s">
        <v>56</v>
      </c>
      <c r="E32" s="4" t="s">
        <v>57</v>
      </c>
    </row>
    <row r="33" spans="2:15" ht="20" customHeight="1">
      <c r="B33" s="25" t="s">
        <v>58</v>
      </c>
      <c r="C33" s="26" t="s">
        <v>82</v>
      </c>
      <c r="D33" s="27" t="s">
        <v>60</v>
      </c>
      <c r="E33" s="48" t="s">
        <v>61</v>
      </c>
    </row>
    <row r="34" spans="2:15" ht="20" customHeight="1">
      <c r="B34" s="25" t="s">
        <v>62</v>
      </c>
      <c r="C34" s="26" t="s">
        <v>59</v>
      </c>
      <c r="D34" s="27" t="s">
        <v>60</v>
      </c>
      <c r="E34" s="48" t="s">
        <v>63</v>
      </c>
    </row>
    <row r="35" spans="2:15" ht="20" customHeight="1">
      <c r="B35" s="25" t="s">
        <v>64</v>
      </c>
      <c r="C35" s="26" t="s">
        <v>59</v>
      </c>
      <c r="D35" s="46" t="s">
        <v>83</v>
      </c>
      <c r="E35" s="48" t="s">
        <v>65</v>
      </c>
    </row>
    <row r="36" spans="2:15" ht="20" customHeight="1">
      <c r="B36" s="25" t="s">
        <v>66</v>
      </c>
      <c r="C36" s="26" t="s">
        <v>59</v>
      </c>
      <c r="D36" s="46" t="s">
        <v>83</v>
      </c>
      <c r="E36" s="48" t="s">
        <v>67</v>
      </c>
    </row>
    <row r="37" spans="2:15" ht="20" customHeight="1">
      <c r="B37" s="28" t="s">
        <v>68</v>
      </c>
      <c r="C37" s="29" t="s">
        <v>59</v>
      </c>
      <c r="D37" s="30" t="s">
        <v>60</v>
      </c>
      <c r="E37" s="49" t="s">
        <v>69</v>
      </c>
    </row>
    <row r="38" spans="2:15" ht="8" customHeight="1"/>
    <row r="39" spans="2:15" ht="22" customHeight="1">
      <c r="B39" s="38" t="s">
        <v>70</v>
      </c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0"/>
    </row>
    <row r="40" spans="2:15" ht="18" customHeight="1">
      <c r="B40" s="31" t="s">
        <v>71</v>
      </c>
      <c r="C40" s="42" t="s">
        <v>72</v>
      </c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4"/>
    </row>
    <row r="41" spans="2:15" ht="18" customHeight="1">
      <c r="B41" s="31" t="s">
        <v>73</v>
      </c>
      <c r="C41" s="42" t="s">
        <v>74</v>
      </c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4"/>
    </row>
    <row r="42" spans="2:15" ht="18" customHeight="1">
      <c r="B42" s="31" t="s">
        <v>75</v>
      </c>
      <c r="C42" s="42" t="s">
        <v>76</v>
      </c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4"/>
    </row>
    <row r="43" spans="2:15" ht="18" customHeight="1">
      <c r="B43" s="31" t="s">
        <v>77</v>
      </c>
      <c r="C43" s="42" t="s">
        <v>78</v>
      </c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4"/>
    </row>
    <row r="44" spans="2:15" ht="18" customHeight="1">
      <c r="B44" s="32" t="s">
        <v>79</v>
      </c>
      <c r="C44" s="33" t="s">
        <v>80</v>
      </c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5"/>
    </row>
    <row r="45" spans="2:15" ht="8" customHeight="1"/>
    <row r="46" spans="2:15" ht="14" customHeight="1">
      <c r="B46" s="50" t="s">
        <v>81</v>
      </c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</row>
  </sheetData>
  <mergeCells count="14">
    <mergeCell ref="B46:O46"/>
    <mergeCell ref="B31:O31"/>
    <mergeCell ref="B23:O23"/>
    <mergeCell ref="B14:O14"/>
    <mergeCell ref="C41:O41"/>
    <mergeCell ref="C42:O42"/>
    <mergeCell ref="C44:O44"/>
    <mergeCell ref="B4:O4"/>
    <mergeCell ref="B39:O39"/>
    <mergeCell ref="B6:O6"/>
    <mergeCell ref="B2:O2"/>
    <mergeCell ref="C40:O40"/>
    <mergeCell ref="C43:O43"/>
    <mergeCell ref="B3:O3"/>
  </mergeCells>
  <phoneticPr fontId="8"/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売上構成分析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川浦剛志</cp:lastModifiedBy>
  <dcterms:created xsi:type="dcterms:W3CDTF">2026-05-01T12:34:07Z</dcterms:created>
  <dcterms:modified xsi:type="dcterms:W3CDTF">2026-05-01T13:06:51Z</dcterms:modified>
</cp:coreProperties>
</file>